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63FA323E-2A8A-4814-8BA6-B5F853B616F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A21" i="1" l="1"/>
  <c r="A22" i="1"/>
  <c r="O6" i="1"/>
  <c r="K9" i="1"/>
  <c r="K11" i="1"/>
  <c r="K10" i="1"/>
  <c r="W19" i="1" l="1"/>
  <c r="K19" i="1" s="1"/>
  <c r="P16" i="1"/>
  <c r="P15" i="1"/>
  <c r="P14" i="1"/>
  <c r="P13" i="1"/>
  <c r="P12" i="1"/>
  <c r="P11" i="1"/>
  <c r="P10" i="1"/>
  <c r="P9" i="1"/>
  <c r="P8" i="1"/>
  <c r="P7" i="1"/>
  <c r="P6" i="1"/>
  <c r="W14" i="1"/>
  <c r="O16" i="1"/>
  <c r="O15" i="1"/>
  <c r="O14" i="1"/>
  <c r="O13" i="1"/>
  <c r="O12" i="1"/>
  <c r="O11" i="1"/>
  <c r="O10" i="1"/>
  <c r="O9" i="1"/>
  <c r="O8" i="1"/>
  <c r="O7" i="1"/>
  <c r="W9" i="1"/>
  <c r="M16" i="1"/>
  <c r="M15" i="1"/>
  <c r="M14" i="1"/>
  <c r="M13" i="1"/>
  <c r="M12" i="1"/>
  <c r="M11" i="1"/>
  <c r="M10" i="1"/>
  <c r="M9" i="1"/>
  <c r="M8" i="1"/>
  <c r="M7" i="1"/>
  <c r="M6" i="1"/>
  <c r="N16" i="1"/>
  <c r="N15" i="1"/>
  <c r="N14" i="1"/>
  <c r="N13" i="1"/>
  <c r="N12" i="1"/>
  <c r="N11" i="1"/>
  <c r="N10" i="1"/>
  <c r="N9" i="1"/>
  <c r="N8" i="1"/>
  <c r="N7" i="1"/>
  <c r="N6" i="1"/>
  <c r="W16" i="1" l="1"/>
  <c r="K16" i="1" s="1"/>
  <c r="K14" i="1"/>
  <c r="W10" i="1"/>
  <c r="W11" i="1" s="1"/>
</calcChain>
</file>

<file path=xl/sharedStrings.xml><?xml version="1.0" encoding="utf-8"?>
<sst xmlns="http://schemas.openxmlformats.org/spreadsheetml/2006/main" count="27" uniqueCount="23">
  <si>
    <t>=</t>
  </si>
  <si>
    <t xml:space="preserve">p </t>
  </si>
  <si>
    <t>+</t>
  </si>
  <si>
    <t>-</t>
  </si>
  <si>
    <t>Vraaglijn</t>
  </si>
  <si>
    <t>Aanbodlijn</t>
  </si>
  <si>
    <t>Gevraagd:</t>
  </si>
  <si>
    <t>1. De evenwichtprijs</t>
  </si>
  <si>
    <t>2. De evenwichtshoeveelheid</t>
  </si>
  <si>
    <t>3. Omzet bij marktevenwicht</t>
  </si>
  <si>
    <t xml:space="preserve">4. Vul hier een minimumprijs in: </t>
  </si>
  <si>
    <t xml:space="preserve">5. Het aanbodoverschot bij </t>
  </si>
  <si>
    <t xml:space="preserve">6. Kosten overheid bij opkopen </t>
  </si>
  <si>
    <t>aanbodoverschot</t>
  </si>
  <si>
    <t>7. Vul hier een maximumprijs in</t>
  </si>
  <si>
    <t xml:space="preserve">8. Het vraagoverschot bij </t>
  </si>
  <si>
    <t>bovenstaande minimumprijs</t>
  </si>
  <si>
    <t>bovenstaande maximumprijs</t>
  </si>
  <si>
    <r>
      <t>q</t>
    </r>
    <r>
      <rPr>
        <vertAlign val="subscript"/>
        <sz val="14"/>
        <color theme="0"/>
        <rFont val="Calibri"/>
        <family val="2"/>
        <scheme val="minor"/>
      </rPr>
      <t>v</t>
    </r>
  </si>
  <si>
    <r>
      <t>q</t>
    </r>
    <r>
      <rPr>
        <vertAlign val="subscript"/>
        <sz val="14"/>
        <color theme="0"/>
        <rFont val="Calibri"/>
        <family val="2"/>
        <scheme val="minor"/>
      </rPr>
      <t xml:space="preserve">a </t>
    </r>
  </si>
  <si>
    <t>Gegeven zijn de volgende vraag- en aanbodfunctie:</t>
  </si>
  <si>
    <t>Beantwoord de volgende vragen door de gele vakken in te vullen. Verander de vraag- en aanbodfunctie (alleen de getallen) voor een andere som</t>
  </si>
  <si>
    <t>www.jdjong.nl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</si>
</sst>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vertAlign val="subscript"/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4" fillId="2" borderId="0" xfId="0" applyFont="1" applyFill="1"/>
    <xf numFmtId="0" fontId="1" fillId="2" borderId="2" xfId="0" applyFont="1" applyFill="1" applyBorder="1"/>
    <xf numFmtId="0" fontId="6" fillId="2" borderId="0" xfId="0" applyFont="1" applyFill="1"/>
    <xf numFmtId="0" fontId="5" fillId="3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4" borderId="0" xfId="0" applyFill="1"/>
    <xf numFmtId="0" fontId="2" fillId="4" borderId="0" xfId="0" applyFont="1" applyFill="1"/>
    <xf numFmtId="0" fontId="8" fillId="2" borderId="0" xfId="1" applyFont="1" applyFill="1"/>
    <xf numFmtId="0" fontId="0" fillId="2" borderId="0" xfId="0" applyFill="1" applyProtection="1">
      <protection hidden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4372616841186"/>
          <c:y val="9.9230309731553584E-2"/>
          <c:w val="0.71760172083752694"/>
          <c:h val="0.77349692011309856"/>
        </c:manualLayout>
      </c:layout>
      <c:lineChart>
        <c:grouping val="standard"/>
        <c:varyColors val="0"/>
        <c:ser>
          <c:idx val="0"/>
          <c:order val="0"/>
          <c:tx>
            <c:v>vraaglijn</c:v>
          </c:tx>
          <c:spPr>
            <a:ln w="44450"/>
          </c:spPr>
          <c:marker>
            <c:symbol val="none"/>
          </c:marker>
          <c:cat>
            <c:numRef>
              <c:f>Blad1!$L$6:$L$16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Blad1!$M$6:$M$16</c:f>
              <c:numCache>
                <c:formatCode>General</c:formatCode>
                <c:ptCount val="11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68-4B40-AA68-3258B1A0C8CC}"/>
            </c:ext>
          </c:extLst>
        </c:ser>
        <c:ser>
          <c:idx val="1"/>
          <c:order val="1"/>
          <c:tx>
            <c:v>aanbodlijn</c:v>
          </c:tx>
          <c:spPr>
            <a:ln w="44450"/>
          </c:spPr>
          <c:marker>
            <c:symbol val="none"/>
          </c:marker>
          <c:cat>
            <c:numRef>
              <c:f>Blad1!$L$6:$L$16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Blad1!$N$6:$N$16</c:f>
              <c:numCache>
                <c:formatCode>General</c:formatCode>
                <c:ptCount val="11"/>
                <c:pt idx="0">
                  <c:v>4</c:v>
                </c:pt>
                <c:pt idx="1">
                  <c:v>4.5</c:v>
                </c:pt>
                <c:pt idx="2">
                  <c:v>5</c:v>
                </c:pt>
                <c:pt idx="3">
                  <c:v>5.5</c:v>
                </c:pt>
                <c:pt idx="4">
                  <c:v>6</c:v>
                </c:pt>
                <c:pt idx="5">
                  <c:v>6.5</c:v>
                </c:pt>
                <c:pt idx="6">
                  <c:v>7</c:v>
                </c:pt>
                <c:pt idx="7">
                  <c:v>7.5</c:v>
                </c:pt>
                <c:pt idx="8">
                  <c:v>8</c:v>
                </c:pt>
                <c:pt idx="9">
                  <c:v>8.5</c:v>
                </c:pt>
                <c:pt idx="1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8-4B40-AA68-3258B1A0C8CC}"/>
            </c:ext>
          </c:extLst>
        </c:ser>
        <c:ser>
          <c:idx val="2"/>
          <c:order val="2"/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Blad1!$L$6:$L$16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Blad1!$O$6:$O$16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68-4B40-AA68-3258B1A0C8CC}"/>
            </c:ext>
          </c:extLst>
        </c:ser>
        <c:ser>
          <c:idx val="3"/>
          <c:order val="3"/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Blad1!$L$6:$L$16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Blad1!$P$6:$P$16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68-4B40-AA68-3258B1A0C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05504"/>
        <c:axId val="132415488"/>
      </c:lineChart>
      <c:catAx>
        <c:axId val="132405504"/>
        <c:scaling>
          <c:orientation val="minMax"/>
        </c:scaling>
        <c:delete val="0"/>
        <c:axPos val="b"/>
        <c:minorGridlines/>
        <c:numFmt formatCode="General" sourceLinked="1"/>
        <c:majorTickMark val="out"/>
        <c:minorTickMark val="none"/>
        <c:tickLblPos val="nextTo"/>
        <c:spPr>
          <a:noFill/>
        </c:spPr>
        <c:crossAx val="132415488"/>
        <c:crosses val="autoZero"/>
        <c:auto val="1"/>
        <c:lblAlgn val="ctr"/>
        <c:lblOffset val="100"/>
        <c:noMultiLvlLbl val="0"/>
      </c:catAx>
      <c:valAx>
        <c:axId val="132415488"/>
        <c:scaling>
          <c:orientation val="minMax"/>
          <c:max val="1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405504"/>
        <c:crosses val="autoZero"/>
        <c:crossBetween val="midCat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28575">
          <a:solidFill>
            <a:srgbClr val="FFFF00"/>
          </a:solidFill>
        </a:ln>
        <a:scene3d>
          <a:camera prst="orthographicFront"/>
          <a:lightRig rig="threePt" dir="t"/>
        </a:scene3d>
        <a:sp3d>
          <a:bevelT prst="angle"/>
        </a:sp3d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0"/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590549</xdr:colOff>
      <xdr:row>2</xdr:row>
      <xdr:rowOff>71436</xdr:rowOff>
    </xdr:from>
    <xdr:to>
      <xdr:col>21</xdr:col>
      <xdr:colOff>28574</xdr:colOff>
      <xdr:row>25</xdr:row>
      <xdr:rowOff>123825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400050</xdr:colOff>
      <xdr:row>23</xdr:row>
      <xdr:rowOff>152400</xdr:rowOff>
    </xdr:from>
    <xdr:to>
      <xdr:col>19</xdr:col>
      <xdr:colOff>381000</xdr:colOff>
      <xdr:row>25</xdr:row>
      <xdr:rowOff>104775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39200" y="5305425"/>
          <a:ext cx="590550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400" b="1"/>
            <a:t>q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0.0015</cdr:x>
      <cdr:y>0.09558</cdr:y>
    </cdr:from>
    <cdr:to>
      <cdr:x>0.09445</cdr:x>
      <cdr:y>0.15618</cdr:y>
    </cdr:to>
    <cdr:sp macro="" textlink="">
      <cdr:nvSpPr>
        <cdr:cNvPr id="2" name="Tekstvak 1"/>
        <cdr:cNvSpPr txBox="1"/>
      </cdr:nvSpPr>
      <cdr:spPr>
        <a:xfrm xmlns:a="http://schemas.openxmlformats.org/drawingml/2006/main">
          <a:off x="9525" y="492958"/>
          <a:ext cx="590550" cy="31259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400" b="1"/>
            <a:t>p</a:t>
          </a: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djong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workbookViewId="0">
      <selection activeCell="Y36" sqref="Y36"/>
    </sheetView>
  </sheetViews>
  <sheetFormatPr defaultRowHeight="15" x14ac:dyDescent="0.25"/>
  <cols>
    <col min="1" max="1" width="3" style="3" customWidth="1"/>
    <col min="2" max="2" width="2.42578125" style="3" customWidth="1"/>
    <col min="3" max="3" width="1.85546875" style="3" customWidth="1"/>
    <col min="4" max="4" width="5.5703125" style="3" bestFit="1" customWidth="1"/>
    <col min="5" max="5" width="2.5703125" style="3" customWidth="1"/>
    <col min="6" max="6" width="1.85546875" style="3" customWidth="1"/>
    <col min="7" max="7" width="5.5703125" style="3" bestFit="1" customWidth="1"/>
    <col min="8" max="12" width="9.140625" style="3"/>
    <col min="13" max="13" width="10.7109375" style="3" bestFit="1" customWidth="1"/>
    <col min="14" max="14" width="10.42578125" style="3" bestFit="1" customWidth="1"/>
    <col min="15" max="15" width="9.42578125" style="3" bestFit="1" customWidth="1"/>
    <col min="16" max="22" width="9.140625" style="3"/>
    <col min="23" max="23" width="9.140625" style="3" hidden="1" customWidth="1"/>
    <col min="24" max="16384" width="9.140625" style="3"/>
  </cols>
  <sheetData>
    <row r="1" spans="1:23" s="9" customFormat="1" ht="18.75" x14ac:dyDescent="0.3">
      <c r="A1" s="10" t="s">
        <v>21</v>
      </c>
    </row>
    <row r="3" spans="1:23" ht="18.75" x14ac:dyDescent="0.3">
      <c r="A3" s="1" t="s">
        <v>20</v>
      </c>
      <c r="B3" s="1"/>
      <c r="C3" s="1"/>
      <c r="D3" s="1"/>
      <c r="E3" s="1"/>
      <c r="F3" s="1"/>
      <c r="G3" s="1"/>
      <c r="H3" s="2"/>
      <c r="I3" s="2"/>
      <c r="J3" s="2"/>
      <c r="K3" s="2"/>
    </row>
    <row r="4" spans="1:23" ht="20.25" x14ac:dyDescent="0.35">
      <c r="A4" s="1" t="s">
        <v>18</v>
      </c>
      <c r="B4" s="1" t="s">
        <v>0</v>
      </c>
      <c r="C4" s="1" t="s">
        <v>3</v>
      </c>
      <c r="D4" s="8">
        <v>1</v>
      </c>
      <c r="E4" s="1" t="s">
        <v>1</v>
      </c>
      <c r="F4" s="1" t="s">
        <v>2</v>
      </c>
      <c r="G4" s="8">
        <v>10</v>
      </c>
      <c r="H4" s="2"/>
      <c r="I4" s="2"/>
      <c r="J4" s="2"/>
      <c r="K4" s="2"/>
      <c r="M4" s="3" t="s">
        <v>4</v>
      </c>
      <c r="N4" s="3" t="s">
        <v>5</v>
      </c>
    </row>
    <row r="5" spans="1:23" ht="10.5" customHeight="1" x14ac:dyDescent="0.3">
      <c r="A5" s="1"/>
      <c r="B5" s="1"/>
      <c r="C5" s="1"/>
      <c r="D5" s="1"/>
      <c r="E5" s="1"/>
      <c r="F5" s="1"/>
      <c r="G5" s="1"/>
      <c r="H5" s="2"/>
      <c r="I5" s="2"/>
      <c r="J5" s="2"/>
      <c r="K5" s="2"/>
    </row>
    <row r="6" spans="1:23" ht="20.25" x14ac:dyDescent="0.35">
      <c r="A6" s="1" t="s">
        <v>19</v>
      </c>
      <c r="B6" s="1" t="s">
        <v>0</v>
      </c>
      <c r="C6" s="1" t="s">
        <v>2</v>
      </c>
      <c r="D6" s="8">
        <v>2</v>
      </c>
      <c r="E6" s="1" t="s">
        <v>1</v>
      </c>
      <c r="F6" s="1" t="s">
        <v>3</v>
      </c>
      <c r="G6" s="8">
        <v>8</v>
      </c>
      <c r="H6" s="2"/>
      <c r="I6" s="2"/>
      <c r="J6" s="2"/>
      <c r="K6" s="2"/>
      <c r="L6" s="3">
        <v>0</v>
      </c>
      <c r="M6" s="3">
        <f>($G$4-L6)/$D$4</f>
        <v>10</v>
      </c>
      <c r="N6" s="3">
        <f>($G$6+L6)/$D$6</f>
        <v>4</v>
      </c>
      <c r="O6" s="3">
        <f t="shared" ref="O6:O16" si="0">$J$12</f>
        <v>0</v>
      </c>
      <c r="P6" s="3">
        <f>$J$17</f>
        <v>0</v>
      </c>
    </row>
    <row r="7" spans="1:2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">
        <v>1</v>
      </c>
      <c r="M7" s="3">
        <f t="shared" ref="M7:M16" si="1">($G$4-L7)/$D$4</f>
        <v>9</v>
      </c>
      <c r="N7" s="3">
        <f t="shared" ref="N7:N16" si="2">($G$6+L7)/$D$6</f>
        <v>4.5</v>
      </c>
      <c r="O7" s="3">
        <f t="shared" si="0"/>
        <v>0</v>
      </c>
      <c r="P7" s="3">
        <f t="shared" ref="P7:P16" si="3">$J$17</f>
        <v>0</v>
      </c>
    </row>
    <row r="8" spans="1:23" ht="18.75" x14ac:dyDescent="0.3">
      <c r="A8" s="1" t="s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3">
        <v>2</v>
      </c>
      <c r="M8" s="3">
        <f t="shared" si="1"/>
        <v>8</v>
      </c>
      <c r="N8" s="3">
        <f t="shared" si="2"/>
        <v>5</v>
      </c>
      <c r="O8" s="3">
        <f t="shared" si="0"/>
        <v>0</v>
      </c>
      <c r="P8" s="3">
        <f t="shared" si="3"/>
        <v>0</v>
      </c>
    </row>
    <row r="9" spans="1:23" ht="18.75" x14ac:dyDescent="0.3">
      <c r="A9" s="1" t="s">
        <v>7</v>
      </c>
      <c r="B9" s="2"/>
      <c r="C9" s="2"/>
      <c r="D9" s="2"/>
      <c r="E9" s="2"/>
      <c r="F9" s="2"/>
      <c r="G9" s="2"/>
      <c r="H9" s="2"/>
      <c r="I9" s="2"/>
      <c r="J9" s="7"/>
      <c r="K9" s="1" t="str">
        <f>IF(J9&lt;&gt;"",IF(J9=W9,"GOED","FOUT"),"")</f>
        <v/>
      </c>
      <c r="L9" s="3">
        <v>3</v>
      </c>
      <c r="M9" s="3">
        <f t="shared" si="1"/>
        <v>7</v>
      </c>
      <c r="N9" s="3">
        <f t="shared" si="2"/>
        <v>5.5</v>
      </c>
      <c r="O9" s="3">
        <f t="shared" si="0"/>
        <v>0</v>
      </c>
      <c r="P9" s="3">
        <f t="shared" si="3"/>
        <v>0</v>
      </c>
      <c r="W9" s="12">
        <f>(G4+G6)/(D4+D6)</f>
        <v>6</v>
      </c>
    </row>
    <row r="10" spans="1:23" ht="18.75" x14ac:dyDescent="0.3">
      <c r="A10" s="1" t="s">
        <v>8</v>
      </c>
      <c r="B10" s="2"/>
      <c r="C10" s="2"/>
      <c r="D10" s="2"/>
      <c r="E10" s="2"/>
      <c r="F10" s="2"/>
      <c r="G10" s="2"/>
      <c r="H10" s="2"/>
      <c r="I10" s="2"/>
      <c r="J10" s="7"/>
      <c r="K10" s="1" t="str">
        <f t="shared" ref="K10:K19" si="4">IF(J10&lt;&gt;"",IF(J10=W10,"GOED","FOUT"),"")</f>
        <v/>
      </c>
      <c r="L10" s="3">
        <v>4</v>
      </c>
      <c r="M10" s="3">
        <f t="shared" si="1"/>
        <v>6</v>
      </c>
      <c r="N10" s="3">
        <f t="shared" si="2"/>
        <v>6</v>
      </c>
      <c r="O10" s="3">
        <f t="shared" si="0"/>
        <v>0</v>
      </c>
      <c r="P10" s="3">
        <f t="shared" si="3"/>
        <v>0</v>
      </c>
      <c r="W10" s="12">
        <f>W9*D6-G6</f>
        <v>4</v>
      </c>
    </row>
    <row r="11" spans="1:23" ht="18.75" x14ac:dyDescent="0.3">
      <c r="A11" s="1" t="s">
        <v>9</v>
      </c>
      <c r="B11" s="2"/>
      <c r="C11" s="2"/>
      <c r="D11" s="2"/>
      <c r="E11" s="2"/>
      <c r="F11" s="2"/>
      <c r="G11" s="2"/>
      <c r="H11" s="2"/>
      <c r="I11" s="2"/>
      <c r="J11" s="7"/>
      <c r="K11" s="1" t="str">
        <f t="shared" si="4"/>
        <v/>
      </c>
      <c r="L11" s="3">
        <v>5</v>
      </c>
      <c r="M11" s="3">
        <f t="shared" si="1"/>
        <v>5</v>
      </c>
      <c r="N11" s="3">
        <f t="shared" si="2"/>
        <v>6.5</v>
      </c>
      <c r="O11" s="3">
        <f t="shared" si="0"/>
        <v>0</v>
      </c>
      <c r="P11" s="3">
        <f t="shared" si="3"/>
        <v>0</v>
      </c>
      <c r="W11" s="12">
        <f>W9*W10</f>
        <v>24</v>
      </c>
    </row>
    <row r="12" spans="1:23" ht="18.75" x14ac:dyDescent="0.3">
      <c r="A12" s="1" t="s">
        <v>10</v>
      </c>
      <c r="B12" s="2"/>
      <c r="C12" s="2"/>
      <c r="D12" s="2"/>
      <c r="E12" s="2"/>
      <c r="F12" s="2"/>
      <c r="G12" s="2"/>
      <c r="H12" s="2"/>
      <c r="I12" s="2"/>
      <c r="J12" s="7"/>
      <c r="K12" s="1"/>
      <c r="L12" s="3">
        <v>6</v>
      </c>
      <c r="M12" s="3">
        <f t="shared" si="1"/>
        <v>4</v>
      </c>
      <c r="N12" s="3">
        <f t="shared" si="2"/>
        <v>7</v>
      </c>
      <c r="O12" s="3">
        <f t="shared" si="0"/>
        <v>0</v>
      </c>
      <c r="P12" s="3">
        <f t="shared" si="3"/>
        <v>0</v>
      </c>
    </row>
    <row r="13" spans="1:23" ht="18.75" x14ac:dyDescent="0.3">
      <c r="A13" s="1" t="s">
        <v>11</v>
      </c>
      <c r="B13" s="2"/>
      <c r="C13" s="2"/>
      <c r="D13" s="2"/>
      <c r="E13" s="2"/>
      <c r="F13" s="2"/>
      <c r="G13" s="2"/>
      <c r="H13" s="2"/>
      <c r="I13" s="2"/>
      <c r="J13" s="5"/>
      <c r="K13" s="2"/>
      <c r="L13" s="3">
        <v>7</v>
      </c>
      <c r="M13" s="3">
        <f t="shared" si="1"/>
        <v>3</v>
      </c>
      <c r="N13" s="3">
        <f t="shared" si="2"/>
        <v>7.5</v>
      </c>
      <c r="O13" s="3">
        <f t="shared" si="0"/>
        <v>0</v>
      </c>
      <c r="P13" s="3">
        <f t="shared" si="3"/>
        <v>0</v>
      </c>
    </row>
    <row r="14" spans="1:23" ht="21" x14ac:dyDescent="0.35">
      <c r="A14" s="2"/>
      <c r="B14" s="1" t="s">
        <v>16</v>
      </c>
      <c r="C14" s="4"/>
      <c r="D14" s="4"/>
      <c r="E14" s="4"/>
      <c r="F14" s="4"/>
      <c r="G14" s="4"/>
      <c r="H14" s="4"/>
      <c r="I14" s="2"/>
      <c r="J14" s="7"/>
      <c r="K14" s="1" t="str">
        <f t="shared" si="4"/>
        <v/>
      </c>
      <c r="L14" s="3">
        <v>8</v>
      </c>
      <c r="M14" s="3">
        <f t="shared" si="1"/>
        <v>2</v>
      </c>
      <c r="N14" s="3">
        <f t="shared" si="2"/>
        <v>8</v>
      </c>
      <c r="O14" s="3">
        <f t="shared" si="0"/>
        <v>0</v>
      </c>
      <c r="P14" s="3">
        <f t="shared" si="3"/>
        <v>0</v>
      </c>
      <c r="W14" s="12">
        <f>(J12*D6-G6)-(J12*-D4+G4)</f>
        <v>-18</v>
      </c>
    </row>
    <row r="15" spans="1:23" ht="18.75" x14ac:dyDescent="0.3">
      <c r="A15" s="1" t="s">
        <v>12</v>
      </c>
      <c r="B15" s="2"/>
      <c r="C15" s="2"/>
      <c r="D15" s="2"/>
      <c r="E15" s="2"/>
      <c r="F15" s="2"/>
      <c r="G15" s="2"/>
      <c r="H15" s="2"/>
      <c r="I15" s="2"/>
      <c r="J15" s="5"/>
      <c r="K15" s="2"/>
      <c r="L15" s="3">
        <v>9</v>
      </c>
      <c r="M15" s="3">
        <f t="shared" si="1"/>
        <v>1</v>
      </c>
      <c r="N15" s="3">
        <f t="shared" si="2"/>
        <v>8.5</v>
      </c>
      <c r="O15" s="3">
        <f t="shared" si="0"/>
        <v>0</v>
      </c>
      <c r="P15" s="3">
        <f t="shared" si="3"/>
        <v>0</v>
      </c>
    </row>
    <row r="16" spans="1:23" ht="18.75" x14ac:dyDescent="0.3">
      <c r="A16" s="2"/>
      <c r="B16" s="1" t="s">
        <v>13</v>
      </c>
      <c r="C16" s="2"/>
      <c r="D16" s="2"/>
      <c r="E16" s="2"/>
      <c r="F16" s="2"/>
      <c r="G16" s="2"/>
      <c r="H16" s="2"/>
      <c r="I16" s="2"/>
      <c r="J16" s="7"/>
      <c r="K16" s="1" t="str">
        <f t="shared" si="4"/>
        <v/>
      </c>
      <c r="L16" s="3">
        <v>10</v>
      </c>
      <c r="M16" s="3">
        <f t="shared" si="1"/>
        <v>0</v>
      </c>
      <c r="N16" s="3">
        <f t="shared" si="2"/>
        <v>9</v>
      </c>
      <c r="O16" s="3">
        <f t="shared" si="0"/>
        <v>0</v>
      </c>
      <c r="P16" s="3">
        <f t="shared" si="3"/>
        <v>0</v>
      </c>
      <c r="W16" s="12">
        <f>W14*J12</f>
        <v>0</v>
      </c>
    </row>
    <row r="17" spans="1:23" ht="18.75" x14ac:dyDescent="0.3">
      <c r="A17" s="1" t="s">
        <v>14</v>
      </c>
      <c r="B17" s="2"/>
      <c r="C17" s="2"/>
      <c r="D17" s="2"/>
      <c r="E17" s="2"/>
      <c r="F17" s="2"/>
      <c r="G17" s="2"/>
      <c r="H17" s="2"/>
      <c r="I17" s="2"/>
      <c r="J17" s="7"/>
      <c r="K17" s="1"/>
    </row>
    <row r="18" spans="1:23" ht="18.75" x14ac:dyDescent="0.3">
      <c r="A18" s="1" t="s">
        <v>15</v>
      </c>
      <c r="B18" s="2"/>
      <c r="C18" s="2"/>
      <c r="D18" s="2"/>
      <c r="E18" s="2"/>
      <c r="F18" s="2"/>
      <c r="G18" s="2"/>
      <c r="H18" s="2"/>
      <c r="I18" s="2"/>
      <c r="J18" s="5"/>
      <c r="K18" s="2"/>
    </row>
    <row r="19" spans="1:23" ht="18.75" x14ac:dyDescent="0.3">
      <c r="A19" s="2"/>
      <c r="B19" s="1" t="s">
        <v>17</v>
      </c>
      <c r="C19" s="2"/>
      <c r="D19" s="2"/>
      <c r="E19" s="2"/>
      <c r="F19" s="2"/>
      <c r="G19" s="2"/>
      <c r="H19" s="2"/>
      <c r="I19" s="2"/>
      <c r="J19" s="7"/>
      <c r="K19" s="1" t="str">
        <f t="shared" si="4"/>
        <v/>
      </c>
      <c r="W19" s="12">
        <f>(J17*-D4+G4)-(J17*D6-G6)</f>
        <v>18</v>
      </c>
    </row>
    <row r="20" spans="1:2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23" x14ac:dyDescent="0.25">
      <c r="A21" s="6" t="str">
        <f>IF(J12&lt;&gt;"",IF(J12&lt;W9,"De minimumprijs kan niet lager zijn dan de evenwichtsprijs",""),"")</f>
        <v/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23" x14ac:dyDescent="0.25">
      <c r="A22" s="6" t="str">
        <f>IF(J17&lt;&gt;"",IF(J17&gt;W9,"De maximumprijs kan niet hoger zijn dan de evenwichtsprijs",""),"")</f>
        <v/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6" spans="1:23" x14ac:dyDescent="0.25">
      <c r="B26" s="11" t="s">
        <v>22</v>
      </c>
    </row>
  </sheetData>
  <sheetProtection algorithmName="SHA-512" hashValue="iVFsN5xiSjtimE5TIGN8j99M2KGFWxAjOVZfaIGKo9aw33HOgtVCKSj2NWDNNqhnPeEtCe8vrVklg158VzBTxA==" saltValue="ytpqhNOdSQnA7ppWj5NBvQ==" spinCount="100000" sheet="1" objects="1" scenarios="1"/>
  <hyperlinks>
    <hyperlink ref="B26" r:id="rId1" xr:uid="{00000000-0004-0000-0000-000000000000}"/>
  </hyperlinks>
  <pageMargins left="0.7" right="0.7" top="0.75" bottom="0.75" header="0.3" footer="0.3"/>
  <pageSetup paperSize="9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2024-01-18T16:33:00Z</dcterms:modified>
</cp:coreProperties>
</file>