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EE110437-8CE9-4F5B-8F46-CF2D865CCA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Q4" i="1" l="1"/>
  <c r="K33" i="1" l="1"/>
  <c r="K38" i="1" l="1"/>
  <c r="K35" i="1"/>
  <c r="K43" i="1" l="1"/>
  <c r="K45" i="1" s="1"/>
  <c r="K42" i="1"/>
  <c r="K47" i="1" s="1"/>
  <c r="AD25" i="1" l="1"/>
  <c r="AF25" i="1" s="1"/>
  <c r="AN11" i="1"/>
  <c r="AN13" i="1" s="1"/>
  <c r="AN10" i="1"/>
  <c r="G10" i="1"/>
  <c r="AN12" i="1" l="1"/>
  <c r="AN15" i="1" s="1"/>
  <c r="AH15" i="1" s="1"/>
  <c r="AN14" i="1" l="1"/>
  <c r="AH14" i="1" s="1"/>
  <c r="I17" i="1"/>
  <c r="I16" i="1"/>
  <c r="I15" i="1"/>
  <c r="I14" i="1"/>
  <c r="I13" i="1"/>
  <c r="I12" i="1"/>
  <c r="I11" i="1"/>
  <c r="I10" i="1"/>
  <c r="AD20" i="1" l="1"/>
  <c r="K40" i="1"/>
  <c r="AD24" i="1"/>
  <c r="H20" i="1"/>
  <c r="G20" i="1"/>
  <c r="H19" i="1"/>
  <c r="G19" i="1"/>
  <c r="H18" i="1"/>
  <c r="G18" i="1"/>
  <c r="H17" i="1"/>
  <c r="G17" i="1"/>
  <c r="H16" i="1"/>
  <c r="G16" i="1"/>
  <c r="H15" i="1" l="1"/>
  <c r="H14" i="1"/>
  <c r="G15" i="1"/>
  <c r="G14" i="1"/>
  <c r="K34" i="1"/>
  <c r="H13" i="1"/>
  <c r="H12" i="1"/>
  <c r="H11" i="1"/>
  <c r="H10" i="1"/>
  <c r="G13" i="1"/>
  <c r="G12" i="1"/>
  <c r="G1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AD23" i="1" l="1"/>
  <c r="K44" i="1"/>
  <c r="K46" i="1" s="1"/>
  <c r="K48" i="1" s="1"/>
  <c r="K37" i="1"/>
  <c r="K39" i="1" s="1"/>
  <c r="K36" i="1" l="1"/>
  <c r="AB22" i="1" s="1"/>
  <c r="AD19" i="1"/>
  <c r="K41" i="1"/>
  <c r="AB26" i="1"/>
  <c r="K49" i="1"/>
  <c r="K50" i="1"/>
  <c r="AD15" i="1" s="1"/>
</calcChain>
</file>

<file path=xl/sharedStrings.xml><?xml version="1.0" encoding="utf-8"?>
<sst xmlns="http://schemas.openxmlformats.org/spreadsheetml/2006/main" count="69" uniqueCount="38">
  <si>
    <t>=</t>
  </si>
  <si>
    <t>-</t>
  </si>
  <si>
    <t xml:space="preserve">p </t>
  </si>
  <si>
    <t>+</t>
  </si>
  <si>
    <t>P</t>
  </si>
  <si>
    <t>TK</t>
  </si>
  <si>
    <t>q</t>
  </si>
  <si>
    <t>MK</t>
  </si>
  <si>
    <t>GTK</t>
  </si>
  <si>
    <t>p</t>
  </si>
  <si>
    <t>Stap 1</t>
  </si>
  <si>
    <t>a =</t>
  </si>
  <si>
    <t>b =</t>
  </si>
  <si>
    <t>c =</t>
  </si>
  <si>
    <t>q1 =</t>
  </si>
  <si>
    <t>q2 =</t>
  </si>
  <si>
    <t>GO</t>
  </si>
  <si>
    <t>GW</t>
  </si>
  <si>
    <t>x</t>
  </si>
  <si>
    <t>Stap 2</t>
  </si>
  <si>
    <t>Bereken de maximale winst door TO - TK of (GO - GTK) x q</t>
  </si>
  <si>
    <t xml:space="preserve">Bereken de hoeveelheid waarbij </t>
  </si>
  <si>
    <t xml:space="preserve">maximale winst wordt behaald door </t>
  </si>
  <si>
    <t>MO gelijk te stellen aan MK.</t>
  </si>
  <si>
    <t>abc formule:</t>
  </si>
  <si>
    <t>Hoeveelheid bij maximale winst:</t>
  </si>
  <si>
    <t>TO</t>
  </si>
  <si>
    <t>TW</t>
  </si>
  <si>
    <t>Gebruik eventueel de abc formule.</t>
  </si>
  <si>
    <t>Verander de getallen in de vergelijkingen voor een andere som. Blijf wel binnen de kaders van onderstaande grafieken.</t>
  </si>
  <si>
    <r>
      <t>q</t>
    </r>
    <r>
      <rPr>
        <vertAlign val="subscript"/>
        <sz val="14"/>
        <rFont val="Calibri"/>
        <family val="2"/>
        <scheme val="minor"/>
      </rPr>
      <t>v</t>
    </r>
  </si>
  <si>
    <r>
      <t>q</t>
    </r>
    <r>
      <rPr>
        <vertAlign val="subscript"/>
        <sz val="14"/>
        <rFont val="Calibri"/>
        <family val="2"/>
        <scheme val="minor"/>
      </rPr>
      <t xml:space="preserve">a </t>
    </r>
  </si>
  <si>
    <r>
      <t>q</t>
    </r>
    <r>
      <rPr>
        <vertAlign val="superscript"/>
        <sz val="14"/>
        <rFont val="Calibri"/>
        <family val="2"/>
        <scheme val="minor"/>
      </rPr>
      <t>2</t>
    </r>
  </si>
  <si>
    <r>
      <t>q</t>
    </r>
    <r>
      <rPr>
        <vertAlign val="superscript"/>
        <sz val="14"/>
        <rFont val="Calibri"/>
        <family val="2"/>
        <scheme val="minor"/>
      </rPr>
      <t>3</t>
    </r>
  </si>
  <si>
    <t>Antwoorden afronden op twee decimalen.</t>
  </si>
  <si>
    <t>www.jdjong.nl</t>
  </si>
  <si>
    <t>(=TW)</t>
  </si>
  <si>
    <t xml:space="preserve">Bereken voor een onderneming, bij een marktvorm van volkomen concurrentie,  de maximale winst in twee stappen.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</si>
</sst>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bscript"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theme="0" tint="-4.9989318521683403E-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4.9989318521683403E-2"/>
      </bottom>
      <diagonal/>
    </border>
    <border>
      <left style="double">
        <color auto="1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auto="1"/>
      </right>
      <top/>
      <bottom style="double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0" xfId="0" applyFont="1" applyFill="1"/>
    <xf numFmtId="2" fontId="1" fillId="2" borderId="0" xfId="0" applyNumberFormat="1" applyFont="1" applyFill="1" applyProtection="1">
      <protection hidden="1"/>
    </xf>
    <xf numFmtId="4" fontId="1" fillId="2" borderId="0" xfId="0" applyNumberFormat="1" applyFont="1" applyFill="1" applyProtection="1">
      <protection hidden="1"/>
    </xf>
    <xf numFmtId="0" fontId="1" fillId="2" borderId="7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0" xfId="0" applyFont="1" applyFill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2" xfId="0" applyFont="1" applyFill="1" applyBorder="1"/>
    <xf numFmtId="0" fontId="1" fillId="5" borderId="7" xfId="0" applyFont="1" applyFill="1" applyBorder="1"/>
    <xf numFmtId="0" fontId="1" fillId="5" borderId="0" xfId="0" applyFont="1" applyFill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5" xfId="0" applyFont="1" applyFill="1" applyBorder="1"/>
    <xf numFmtId="0" fontId="1" fillId="5" borderId="8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6" borderId="0" xfId="0" applyFont="1" applyFill="1"/>
    <xf numFmtId="0" fontId="1" fillId="6" borderId="9" xfId="0" applyFont="1" applyFill="1" applyBorder="1"/>
    <xf numFmtId="0" fontId="1" fillId="6" borderId="12" xfId="0" applyFont="1" applyFill="1" applyBorder="1"/>
    <xf numFmtId="0" fontId="3" fillId="4" borderId="4" xfId="0" applyFont="1" applyFill="1" applyBorder="1"/>
    <xf numFmtId="2" fontId="1" fillId="2" borderId="0" xfId="0" applyNumberFormat="1" applyFont="1" applyFill="1"/>
    <xf numFmtId="0" fontId="1" fillId="5" borderId="6" xfId="0" applyFont="1" applyFill="1" applyBorder="1"/>
    <xf numFmtId="0" fontId="2" fillId="2" borderId="0" xfId="0" applyFont="1" applyFill="1"/>
    <xf numFmtId="0" fontId="2" fillId="2" borderId="0" xfId="0" applyFont="1" applyFill="1" applyProtection="1">
      <protection locked="0"/>
    </xf>
    <xf numFmtId="2" fontId="1" fillId="6" borderId="0" xfId="0" applyNumberFormat="1" applyFont="1" applyFill="1"/>
    <xf numFmtId="2" fontId="1" fillId="6" borderId="10" xfId="0" applyNumberFormat="1" applyFont="1" applyFill="1" applyBorder="1"/>
    <xf numFmtId="0" fontId="7" fillId="2" borderId="0" xfId="1" applyFont="1" applyFill="1"/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2" fontId="2" fillId="2" borderId="0" xfId="0" applyNumberFormat="1" applyFont="1" applyFill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3" fillId="5" borderId="10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5" borderId="15" xfId="0" applyFont="1" applyFill="1" applyBorder="1"/>
    <xf numFmtId="0" fontId="1" fillId="5" borderId="16" xfId="0" applyFont="1" applyFill="1" applyBorder="1"/>
    <xf numFmtId="0" fontId="3" fillId="5" borderId="16" xfId="0" applyFont="1" applyFill="1" applyBorder="1" applyProtection="1">
      <protection hidden="1"/>
    </xf>
    <xf numFmtId="0" fontId="1" fillId="5" borderId="17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80133634715222E-2"/>
          <c:y val="8.6749668769171145E-2"/>
          <c:w val="0.60950081555263003"/>
          <c:h val="0.83669550397109449"/>
        </c:manualLayout>
      </c:layout>
      <c:lineChart>
        <c:grouping val="standard"/>
        <c:varyColors val="0"/>
        <c:ser>
          <c:idx val="0"/>
          <c:order val="0"/>
          <c:tx>
            <c:v>Vraaglijn</c:v>
          </c:tx>
          <c:marker>
            <c:symbol val="none"/>
          </c:marker>
          <c:cat>
            <c:numRef>
              <c:f>Blad1!$B$10:$B$20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Blad1!$C$10:$C$20</c:f>
              <c:numCache>
                <c:formatCode>General</c:formatCode>
                <c:ptCount val="11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  <c:pt idx="6">
                  <c:v>-5</c:v>
                </c:pt>
                <c:pt idx="7">
                  <c:v>-10</c:v>
                </c:pt>
                <c:pt idx="8">
                  <c:v>-15</c:v>
                </c:pt>
                <c:pt idx="9">
                  <c:v>-20</c:v>
                </c:pt>
                <c:pt idx="10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C2-4992-AE6C-72BDD6CC60ED}"/>
            </c:ext>
          </c:extLst>
        </c:ser>
        <c:ser>
          <c:idx val="1"/>
          <c:order val="1"/>
          <c:tx>
            <c:v>Aanbodlijn</c:v>
          </c:tx>
          <c:marker>
            <c:symbol val="none"/>
          </c:marker>
          <c:cat>
            <c:numRef>
              <c:f>Blad1!$B$10:$B$20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Blad1!$D$10:$D$20</c:f>
              <c:numCache>
                <c:formatCode>General</c:formatCode>
                <c:ptCount val="11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2-4992-AE6C-72BDD6CC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86368"/>
        <c:axId val="94587904"/>
      </c:lineChart>
      <c:catAx>
        <c:axId val="945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87904"/>
        <c:crosses val="autoZero"/>
        <c:auto val="1"/>
        <c:lblAlgn val="ctr"/>
        <c:lblOffset val="100"/>
        <c:noMultiLvlLbl val="0"/>
      </c:catAx>
      <c:valAx>
        <c:axId val="94587904"/>
        <c:scaling>
          <c:orientation val="minMax"/>
          <c:max val="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86368"/>
        <c:crosses val="autoZero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>
        <c:manualLayout>
          <c:xMode val="edge"/>
          <c:yMode val="edge"/>
          <c:x val="0.68094488188976388"/>
          <c:y val="0.43849337444604036"/>
          <c:w val="0.29381852505029932"/>
          <c:h val="0.21825105301541245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630572314699963E-2"/>
          <c:y val="8.5809576955210035E-2"/>
          <c:w val="0.66148665816749641"/>
          <c:h val="0.8326195683872849"/>
        </c:manualLayout>
      </c:layout>
      <c:lineChart>
        <c:grouping val="standard"/>
        <c:varyColors val="0"/>
        <c:ser>
          <c:idx val="2"/>
          <c:order val="0"/>
          <c:tx>
            <c:v>P=GO=MO</c:v>
          </c:tx>
          <c:marker>
            <c:symbol val="none"/>
          </c:marker>
          <c:cat>
            <c:numRef>
              <c:f>Blad1!$F$10:$F$17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Blad1!$I$10:$I$17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9-459A-8AF8-E0C74E1128D8}"/>
            </c:ext>
          </c:extLst>
        </c:ser>
        <c:ser>
          <c:idx val="0"/>
          <c:order val="1"/>
          <c:tx>
            <c:v>GTK</c:v>
          </c:tx>
          <c:marker>
            <c:symbol val="none"/>
          </c:marker>
          <c:cat>
            <c:numRef>
              <c:f>Blad1!$F$10:$F$17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Blad1!$G$10:$G$17</c:f>
              <c:numCache>
                <c:formatCode>General</c:formatCode>
                <c:ptCount val="8"/>
                <c:pt idx="0">
                  <c:v>16</c:v>
                </c:pt>
                <c:pt idx="1">
                  <c:v>11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59-459A-8AF8-E0C74E1128D8}"/>
            </c:ext>
          </c:extLst>
        </c:ser>
        <c:ser>
          <c:idx val="1"/>
          <c:order val="2"/>
          <c:tx>
            <c:v>MK</c:v>
          </c:tx>
          <c:marker>
            <c:symbol val="none"/>
          </c:marker>
          <c:cat>
            <c:numRef>
              <c:f>Blad1!$F$10:$F$17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Blad1!$H$10:$H$17</c:f>
              <c:numCache>
                <c:formatCode>General</c:formatCode>
                <c:ptCount val="8"/>
                <c:pt idx="0">
                  <c:v>16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16</c:v>
                </c:pt>
                <c:pt idx="5">
                  <c:v>31</c:v>
                </c:pt>
                <c:pt idx="6">
                  <c:v>52</c:v>
                </c:pt>
                <c:pt idx="7">
                  <c:v>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359-459A-8AF8-E0C74E112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12256"/>
        <c:axId val="94513792"/>
      </c:lineChart>
      <c:catAx>
        <c:axId val="9451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13792"/>
        <c:crosses val="autoZero"/>
        <c:auto val="1"/>
        <c:lblAlgn val="ctr"/>
        <c:lblOffset val="100"/>
        <c:noMultiLvlLbl val="0"/>
      </c:catAx>
      <c:valAx>
        <c:axId val="94513792"/>
        <c:scaling>
          <c:orientation val="minMax"/>
          <c:max val="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12256"/>
        <c:crosses val="autoZero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>
        <c:manualLayout>
          <c:xMode val="edge"/>
          <c:yMode val="edge"/>
          <c:x val="0.74789174377395407"/>
          <c:y val="0.38718822731540214"/>
          <c:w val="0.23301518225115861"/>
          <c:h val="0.18475510714690835"/>
        </c:manualLayout>
      </c:layout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28574</xdr:rowOff>
    </xdr:from>
    <xdr:to>
      <xdr:col>10</xdr:col>
      <xdr:colOff>0</xdr:colOff>
      <xdr:row>22</xdr:row>
      <xdr:rowOff>57150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352423</xdr:colOff>
      <xdr:row>7</xdr:row>
      <xdr:rowOff>33336</xdr:rowOff>
    </xdr:from>
    <xdr:to>
      <xdr:col>23</xdr:col>
      <xdr:colOff>476249</xdr:colOff>
      <xdr:row>22</xdr:row>
      <xdr:rowOff>57150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190500</xdr:colOff>
      <xdr:row>7</xdr:row>
      <xdr:rowOff>57149</xdr:rowOff>
    </xdr:from>
    <xdr:to>
      <xdr:col>6</xdr:col>
      <xdr:colOff>285750</xdr:colOff>
      <xdr:row>8</xdr:row>
      <xdr:rowOff>38099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847849"/>
          <a:ext cx="828675" cy="2381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Hele markt</a:t>
          </a:r>
        </a:p>
      </xdr:txBody>
    </xdr:sp>
    <xdr:clientData/>
  </xdr:twoCellAnchor>
  <xdr:twoCellAnchor>
    <xdr:from>
      <xdr:col>13</xdr:col>
      <xdr:colOff>57150</xdr:colOff>
      <xdr:row>7</xdr:row>
      <xdr:rowOff>104775</xdr:rowOff>
    </xdr:from>
    <xdr:to>
      <xdr:col>21</xdr:col>
      <xdr:colOff>66675</xdr:colOff>
      <xdr:row>8</xdr:row>
      <xdr:rowOff>123825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86200" y="1895475"/>
          <a:ext cx="21526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Individuele  onderneming</a:t>
          </a:r>
        </a:p>
      </xdr:txBody>
    </xdr:sp>
    <xdr:clientData/>
  </xdr:twoCellAnchor>
  <xdr:twoCellAnchor>
    <xdr:from>
      <xdr:col>21</xdr:col>
      <xdr:colOff>114300</xdr:colOff>
      <xdr:row>21</xdr:row>
      <xdr:rowOff>47625</xdr:rowOff>
    </xdr:from>
    <xdr:to>
      <xdr:col>22</xdr:col>
      <xdr:colOff>47625</xdr:colOff>
      <xdr:row>22</xdr:row>
      <xdr:rowOff>47625</xdr:rowOff>
    </xdr:to>
    <xdr:sp macro="" textlink="">
      <xdr:nvSpPr>
        <xdr:cNvPr id="7" name="Tekstva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62675" y="5286375"/>
          <a:ext cx="323850" cy="247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q</a:t>
          </a:r>
        </a:p>
      </xdr:txBody>
    </xdr:sp>
    <xdr:clientData/>
  </xdr:twoCellAnchor>
  <xdr:twoCellAnchor>
    <xdr:from>
      <xdr:col>9</xdr:col>
      <xdr:colOff>323850</xdr:colOff>
      <xdr:row>7</xdr:row>
      <xdr:rowOff>28575</xdr:rowOff>
    </xdr:from>
    <xdr:to>
      <xdr:col>11</xdr:col>
      <xdr:colOff>142875</xdr:colOff>
      <xdr:row>7</xdr:row>
      <xdr:rowOff>238125</xdr:rowOff>
    </xdr:to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19425" y="1819275"/>
          <a:ext cx="200025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€</a:t>
          </a: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0</xdr:col>
      <xdr:colOff>209550</xdr:colOff>
      <xdr:row>7</xdr:row>
      <xdr:rowOff>228600</xdr:rowOff>
    </xdr:to>
    <xdr:sp macro="" textlink="">
      <xdr:nvSpPr>
        <xdr:cNvPr id="9" name="Tekstva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525" y="1800225"/>
          <a:ext cx="200025" cy="2095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P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0.71293</cdr:x>
      <cdr:y>0.93367</cdr:y>
    </cdr:from>
    <cdr:to>
      <cdr:x>1</cdr:x>
      <cdr:y>1</cdr:y>
    </cdr:to>
    <cdr:sp macro="" textlink="">
      <cdr:nvSpPr>
        <cdr:cNvPr id="2" name="Tekstvak 6"/>
        <cdr:cNvSpPr txBox="1"/>
      </cdr:nvSpPr>
      <cdr:spPr>
        <a:xfrm xmlns:a="http://schemas.openxmlformats.org/drawingml/2006/main">
          <a:off x="2152650" y="3486138"/>
          <a:ext cx="866775" cy="24766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q (x1 mln.)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djong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workbookViewId="0">
      <selection activeCell="A4" sqref="A4"/>
    </sheetView>
  </sheetViews>
  <sheetFormatPr defaultRowHeight="18.75" x14ac:dyDescent="0.3"/>
  <cols>
    <col min="1" max="1" width="4.28515625" style="1" customWidth="1"/>
    <col min="2" max="2" width="3.28515625" style="1" customWidth="1"/>
    <col min="3" max="3" width="2.42578125" style="1" customWidth="1"/>
    <col min="4" max="4" width="5.42578125" style="1" customWidth="1"/>
    <col min="5" max="5" width="3" style="1" customWidth="1"/>
    <col min="6" max="6" width="2.5703125" style="1" customWidth="1"/>
    <col min="7" max="7" width="5.5703125" style="1" customWidth="1"/>
    <col min="8" max="8" width="9.140625" style="1"/>
    <col min="9" max="9" width="4.7109375" style="1" customWidth="1"/>
    <col min="10" max="10" width="5.7109375" style="1" customWidth="1"/>
    <col min="11" max="11" width="9.140625" style="1" hidden="1" customWidth="1"/>
    <col min="12" max="12" width="5.140625" style="1" customWidth="1"/>
    <col min="13" max="13" width="6.140625" style="1" customWidth="1"/>
    <col min="14" max="14" width="2.5703125" style="1" customWidth="1"/>
    <col min="15" max="15" width="8.140625" style="1" customWidth="1"/>
    <col min="16" max="16" width="3.5703125" style="1" customWidth="1"/>
    <col min="17" max="17" width="2.7109375" style="1" customWidth="1"/>
    <col min="18" max="18" width="4.28515625" style="1" customWidth="1"/>
    <col min="19" max="19" width="4.5703125" style="1" customWidth="1"/>
    <col min="20" max="20" width="2.7109375" style="1" customWidth="1"/>
    <col min="21" max="21" width="4.7109375" style="1" customWidth="1"/>
    <col min="22" max="22" width="5.85546875" style="1" customWidth="1"/>
    <col min="23" max="23" width="3" style="1" customWidth="1"/>
    <col min="24" max="24" width="9.140625" style="1" customWidth="1"/>
    <col min="25" max="25" width="5.85546875" style="1" customWidth="1"/>
    <col min="26" max="26" width="6.5703125" style="1" customWidth="1"/>
    <col min="27" max="27" width="3" style="1" customWidth="1"/>
    <col min="28" max="28" width="9.42578125" style="1" customWidth="1"/>
    <col min="29" max="29" width="2.140625" style="1" customWidth="1"/>
    <col min="30" max="30" width="5.7109375" style="1" customWidth="1"/>
    <col min="31" max="31" width="3.42578125" style="1" customWidth="1"/>
    <col min="32" max="32" width="9.28515625" style="1" customWidth="1"/>
    <col min="33" max="33" width="5" style="1" customWidth="1"/>
    <col min="34" max="34" width="14.28515625" style="1" customWidth="1"/>
    <col min="35" max="35" width="9" style="1" customWidth="1"/>
    <col min="36" max="36" width="2.42578125" style="1" customWidth="1"/>
    <col min="37" max="37" width="2.5703125" style="1" customWidth="1"/>
    <col min="38" max="38" width="3.7109375" style="1" customWidth="1"/>
    <col min="39" max="39" width="9.140625" style="1"/>
    <col min="40" max="40" width="9.140625" style="1" hidden="1" customWidth="1"/>
    <col min="41" max="41" width="6.140625" style="1" customWidth="1"/>
    <col min="42" max="16384" width="9.140625" style="1"/>
  </cols>
  <sheetData>
    <row r="1" spans="1:40" s="14" customFormat="1" x14ac:dyDescent="0.3">
      <c r="A1" s="14" t="s">
        <v>37</v>
      </c>
    </row>
    <row r="2" spans="1:40" s="14" customFormat="1" x14ac:dyDescent="0.3">
      <c r="A2" s="14" t="s">
        <v>29</v>
      </c>
    </row>
    <row r="3" spans="1:40" s="14" customFormat="1" x14ac:dyDescent="0.3">
      <c r="A3" s="14" t="s">
        <v>34</v>
      </c>
    </row>
    <row r="4" spans="1:40" s="32" customFormat="1" x14ac:dyDescent="0.3">
      <c r="M4" s="32" t="s">
        <v>4</v>
      </c>
      <c r="N4" s="32" t="s">
        <v>0</v>
      </c>
      <c r="O4" s="44"/>
      <c r="Q4" s="47" t="str">
        <f>IF(O4&lt;&gt;"",IF(O4=ROUND(K33,2),"GOED","FOUT"),"")</f>
        <v/>
      </c>
    </row>
    <row r="5" spans="1:40" ht="21.75" x14ac:dyDescent="0.35">
      <c r="A5" s="32" t="s">
        <v>30</v>
      </c>
      <c r="B5" s="32" t="s">
        <v>0</v>
      </c>
      <c r="C5" s="32" t="s">
        <v>1</v>
      </c>
      <c r="D5" s="33">
        <v>0.2</v>
      </c>
      <c r="E5" s="32" t="s">
        <v>2</v>
      </c>
      <c r="F5" s="32" t="s">
        <v>3</v>
      </c>
      <c r="G5" s="33">
        <v>5</v>
      </c>
      <c r="M5" s="32" t="s">
        <v>8</v>
      </c>
      <c r="N5" s="32" t="s">
        <v>0</v>
      </c>
      <c r="O5" s="43">
        <v>1</v>
      </c>
      <c r="P5" s="32" t="s">
        <v>32</v>
      </c>
      <c r="Q5" s="32" t="s">
        <v>1</v>
      </c>
      <c r="R5" s="33">
        <v>6</v>
      </c>
      <c r="S5" s="32" t="s">
        <v>6</v>
      </c>
      <c r="T5" s="32" t="s">
        <v>3</v>
      </c>
      <c r="U5" s="33">
        <v>16</v>
      </c>
      <c r="V5" s="32"/>
    </row>
    <row r="6" spans="1:40" ht="21.75" x14ac:dyDescent="0.35">
      <c r="A6" s="32" t="s">
        <v>31</v>
      </c>
      <c r="B6" s="32" t="s">
        <v>0</v>
      </c>
      <c r="C6" s="32" t="s">
        <v>3</v>
      </c>
      <c r="D6" s="33">
        <v>0.5</v>
      </c>
      <c r="E6" s="32" t="s">
        <v>2</v>
      </c>
      <c r="F6" s="32" t="s">
        <v>1</v>
      </c>
      <c r="G6" s="33">
        <v>2</v>
      </c>
      <c r="H6" s="32"/>
      <c r="M6" s="32" t="s">
        <v>5</v>
      </c>
      <c r="N6" s="32" t="s">
        <v>0</v>
      </c>
      <c r="O6" s="43">
        <v>1</v>
      </c>
      <c r="P6" s="32" t="s">
        <v>33</v>
      </c>
      <c r="Q6" s="32" t="s">
        <v>1</v>
      </c>
      <c r="R6" s="33">
        <v>6</v>
      </c>
      <c r="S6" s="32" t="s">
        <v>32</v>
      </c>
      <c r="T6" s="32" t="s">
        <v>3</v>
      </c>
      <c r="U6" s="33">
        <v>16</v>
      </c>
      <c r="V6" s="32" t="s">
        <v>6</v>
      </c>
    </row>
    <row r="7" spans="1:40" ht="21.75" thickBot="1" x14ac:dyDescent="0.35">
      <c r="M7" s="32" t="s">
        <v>7</v>
      </c>
      <c r="N7" s="32" t="s">
        <v>0</v>
      </c>
      <c r="O7" s="43">
        <v>3</v>
      </c>
      <c r="P7" s="32" t="s">
        <v>32</v>
      </c>
      <c r="Q7" s="32" t="s">
        <v>1</v>
      </c>
      <c r="R7" s="33">
        <v>12</v>
      </c>
      <c r="S7" s="32" t="s">
        <v>6</v>
      </c>
      <c r="T7" s="32" t="s">
        <v>3</v>
      </c>
      <c r="U7" s="33">
        <v>16</v>
      </c>
      <c r="V7" s="32"/>
    </row>
    <row r="8" spans="1:40" ht="20.25" thickTop="1" thickBot="1" x14ac:dyDescent="0.35">
      <c r="Y8" s="29" t="s">
        <v>10</v>
      </c>
      <c r="Z8" s="5"/>
      <c r="AA8" s="5"/>
      <c r="AB8" s="5"/>
      <c r="AC8" s="5"/>
      <c r="AD8" s="5"/>
      <c r="AE8" s="5"/>
      <c r="AF8" s="6"/>
      <c r="AG8" s="21" t="s">
        <v>24</v>
      </c>
      <c r="AH8" s="22"/>
      <c r="AI8" s="23"/>
    </row>
    <row r="9" spans="1:40" ht="19.5" thickTop="1" x14ac:dyDescent="0.3">
      <c r="G9" s="1" t="s">
        <v>8</v>
      </c>
      <c r="H9" s="1" t="s">
        <v>7</v>
      </c>
      <c r="I9" s="1" t="s">
        <v>9</v>
      </c>
      <c r="Y9" s="7" t="s">
        <v>21</v>
      </c>
      <c r="Z9" s="8"/>
      <c r="AA9" s="8"/>
      <c r="AB9" s="8"/>
      <c r="AC9" s="8"/>
      <c r="AD9" s="8"/>
      <c r="AE9" s="8"/>
      <c r="AF9" s="9"/>
      <c r="AG9" s="21"/>
      <c r="AH9" s="22"/>
      <c r="AI9" s="23"/>
    </row>
    <row r="10" spans="1:40" x14ac:dyDescent="0.3">
      <c r="B10" s="1">
        <v>0</v>
      </c>
      <c r="C10" s="1">
        <f t="shared" ref="C10:C20" si="0">($G$5-B10)/$D$5</f>
        <v>25</v>
      </c>
      <c r="D10" s="1">
        <f>($G$6+B10)/$D$6</f>
        <v>4</v>
      </c>
      <c r="F10" s="1">
        <v>0</v>
      </c>
      <c r="G10" s="1">
        <f t="shared" ref="G10:G20" si="1">(B10^2*$O$5)-(B10*$R$5)+($U$5)</f>
        <v>16</v>
      </c>
      <c r="H10" s="1">
        <f t="shared" ref="H10:H20" si="2">(B10^2*$O$7)-(B10*$R$7)+($U$7)</f>
        <v>16</v>
      </c>
      <c r="I10" s="1">
        <f t="shared" ref="I10:I17" si="3">($G$5+$G$6)/($D$5+$D$6)</f>
        <v>10</v>
      </c>
      <c r="Y10" s="7" t="s">
        <v>22</v>
      </c>
      <c r="Z10" s="8"/>
      <c r="AA10" s="8"/>
      <c r="AB10" s="8"/>
      <c r="AC10" s="8"/>
      <c r="AD10" s="8"/>
      <c r="AE10" s="8"/>
      <c r="AF10" s="9"/>
      <c r="AG10" s="24" t="s">
        <v>11</v>
      </c>
      <c r="AH10" s="37"/>
      <c r="AI10" s="25"/>
      <c r="AN10" s="2">
        <f>AH11*-1</f>
        <v>0</v>
      </c>
    </row>
    <row r="11" spans="1:40" x14ac:dyDescent="0.3">
      <c r="B11" s="1">
        <v>1</v>
      </c>
      <c r="C11" s="1">
        <f t="shared" si="0"/>
        <v>20</v>
      </c>
      <c r="D11" s="1">
        <f t="shared" ref="D11:D20" si="4">($G$6+B11)/$D$6</f>
        <v>6</v>
      </c>
      <c r="F11" s="1">
        <v>1</v>
      </c>
      <c r="G11" s="1">
        <f t="shared" si="1"/>
        <v>11</v>
      </c>
      <c r="H11" s="1">
        <f t="shared" si="2"/>
        <v>7</v>
      </c>
      <c r="I11" s="1">
        <f t="shared" si="3"/>
        <v>10</v>
      </c>
      <c r="Y11" s="7" t="s">
        <v>23</v>
      </c>
      <c r="Z11" s="8"/>
      <c r="AA11" s="8"/>
      <c r="AB11" s="8"/>
      <c r="AC11" s="8"/>
      <c r="AD11" s="8"/>
      <c r="AE11" s="8"/>
      <c r="AF11" s="9"/>
      <c r="AG11" s="24" t="s">
        <v>12</v>
      </c>
      <c r="AH11" s="37"/>
      <c r="AI11" s="25"/>
      <c r="AN11" s="2">
        <f>AH11^2-4*(AH10*AH12)</f>
        <v>0</v>
      </c>
    </row>
    <row r="12" spans="1:40" ht="19.5" thickBot="1" x14ac:dyDescent="0.35">
      <c r="B12" s="1">
        <v>2</v>
      </c>
      <c r="C12" s="1">
        <f t="shared" si="0"/>
        <v>15</v>
      </c>
      <c r="D12" s="1">
        <f t="shared" si="4"/>
        <v>8</v>
      </c>
      <c r="F12" s="1">
        <v>2</v>
      </c>
      <c r="G12" s="1">
        <f t="shared" si="1"/>
        <v>8</v>
      </c>
      <c r="H12" s="1">
        <f t="shared" si="2"/>
        <v>4</v>
      </c>
      <c r="I12" s="1">
        <f t="shared" si="3"/>
        <v>10</v>
      </c>
      <c r="Y12" s="10" t="s">
        <v>28</v>
      </c>
      <c r="Z12" s="11"/>
      <c r="AA12" s="11"/>
      <c r="AB12" s="11"/>
      <c r="AC12" s="11"/>
      <c r="AD12" s="11"/>
      <c r="AE12" s="11"/>
      <c r="AF12" s="12"/>
      <c r="AG12" s="24" t="s">
        <v>13</v>
      </c>
      <c r="AH12" s="37"/>
      <c r="AI12" s="25"/>
      <c r="AN12" s="2">
        <f>2*AH10</f>
        <v>0</v>
      </c>
    </row>
    <row r="13" spans="1:40" ht="19.5" thickTop="1" x14ac:dyDescent="0.3">
      <c r="B13" s="1">
        <v>3</v>
      </c>
      <c r="C13" s="1">
        <f t="shared" si="0"/>
        <v>10</v>
      </c>
      <c r="D13" s="1">
        <f t="shared" si="4"/>
        <v>10</v>
      </c>
      <c r="F13" s="1">
        <v>3</v>
      </c>
      <c r="G13" s="1">
        <f t="shared" si="1"/>
        <v>7</v>
      </c>
      <c r="H13" s="1">
        <f t="shared" si="2"/>
        <v>7</v>
      </c>
      <c r="I13" s="1">
        <f t="shared" si="3"/>
        <v>10</v>
      </c>
      <c r="Y13" s="13"/>
      <c r="Z13" s="14"/>
      <c r="AA13" s="14"/>
      <c r="AB13" s="14"/>
      <c r="AC13" s="14"/>
      <c r="AD13" s="14"/>
      <c r="AE13" s="14"/>
      <c r="AF13" s="14"/>
      <c r="AG13" s="24"/>
      <c r="AH13" s="26"/>
      <c r="AI13" s="25"/>
      <c r="AN13" s="2">
        <f>SQRT(AN11)</f>
        <v>0</v>
      </c>
    </row>
    <row r="14" spans="1:40" x14ac:dyDescent="0.3">
      <c r="B14" s="1">
        <v>4</v>
      </c>
      <c r="C14" s="1">
        <f t="shared" si="0"/>
        <v>5</v>
      </c>
      <c r="D14" s="1">
        <f t="shared" si="4"/>
        <v>12</v>
      </c>
      <c r="F14" s="1">
        <v>4</v>
      </c>
      <c r="G14" s="1">
        <f t="shared" si="1"/>
        <v>8</v>
      </c>
      <c r="H14" s="1">
        <f t="shared" si="2"/>
        <v>16</v>
      </c>
      <c r="I14" s="1">
        <f t="shared" si="3"/>
        <v>10</v>
      </c>
      <c r="Y14" s="13" t="s">
        <v>25</v>
      </c>
      <c r="Z14" s="14"/>
      <c r="AA14" s="14"/>
      <c r="AB14" s="14"/>
      <c r="AC14" s="14"/>
      <c r="AD14" s="14"/>
      <c r="AE14" s="14"/>
      <c r="AF14" s="14"/>
      <c r="AG14" s="24" t="s">
        <v>14</v>
      </c>
      <c r="AH14" s="34" t="e">
        <f>AN14</f>
        <v>#DIV/0!</v>
      </c>
      <c r="AI14" s="25"/>
      <c r="AN14" s="2" t="e">
        <f>(AN10+AN13)/AN12</f>
        <v>#DIV/0!</v>
      </c>
    </row>
    <row r="15" spans="1:40" ht="19.5" thickBot="1" x14ac:dyDescent="0.35">
      <c r="B15" s="1">
        <v>5</v>
      </c>
      <c r="C15" s="1">
        <f t="shared" si="0"/>
        <v>0</v>
      </c>
      <c r="D15" s="1">
        <f t="shared" si="4"/>
        <v>14</v>
      </c>
      <c r="F15" s="1">
        <v>5</v>
      </c>
      <c r="G15" s="1">
        <f t="shared" si="1"/>
        <v>11</v>
      </c>
      <c r="H15" s="1">
        <f t="shared" si="2"/>
        <v>31</v>
      </c>
      <c r="I15" s="1">
        <f t="shared" si="3"/>
        <v>10</v>
      </c>
      <c r="Y15" s="15"/>
      <c r="Z15" s="16" t="s">
        <v>6</v>
      </c>
      <c r="AA15" s="16" t="s">
        <v>0</v>
      </c>
      <c r="AB15" s="38"/>
      <c r="AC15" s="16"/>
      <c r="AD15" s="45" t="str">
        <f>IF($AB$15&lt;&gt;"",IF($AB$15=ROUND(K50,2),"GOED","FOUT"),"")</f>
        <v/>
      </c>
      <c r="AE15" s="16"/>
      <c r="AF15" s="16"/>
      <c r="AG15" s="27" t="s">
        <v>15</v>
      </c>
      <c r="AH15" s="35" t="e">
        <f>AN15</f>
        <v>#DIV/0!</v>
      </c>
      <c r="AI15" s="28"/>
      <c r="AN15" s="2" t="e">
        <f>(AN10-AN13)/AN12</f>
        <v>#DIV/0!</v>
      </c>
    </row>
    <row r="16" spans="1:40" ht="20.25" thickTop="1" thickBot="1" x14ac:dyDescent="0.35">
      <c r="B16" s="1">
        <v>6</v>
      </c>
      <c r="C16" s="1">
        <f t="shared" si="0"/>
        <v>-5</v>
      </c>
      <c r="D16" s="1">
        <f t="shared" si="4"/>
        <v>16</v>
      </c>
      <c r="F16" s="1">
        <v>6</v>
      </c>
      <c r="G16" s="1">
        <f t="shared" si="1"/>
        <v>16</v>
      </c>
      <c r="H16" s="1">
        <f t="shared" si="2"/>
        <v>52</v>
      </c>
      <c r="I16" s="1">
        <f t="shared" si="3"/>
        <v>10</v>
      </c>
    </row>
    <row r="17" spans="2:36" ht="19.5" thickTop="1" x14ac:dyDescent="0.3">
      <c r="B17" s="1">
        <v>7</v>
      </c>
      <c r="C17" s="1">
        <f t="shared" si="0"/>
        <v>-10</v>
      </c>
      <c r="D17" s="1">
        <f t="shared" si="4"/>
        <v>18</v>
      </c>
      <c r="F17" s="1">
        <v>7</v>
      </c>
      <c r="G17" s="1">
        <f t="shared" si="1"/>
        <v>23</v>
      </c>
      <c r="H17" s="1">
        <f t="shared" si="2"/>
        <v>79</v>
      </c>
      <c r="I17" s="1">
        <f t="shared" si="3"/>
        <v>10</v>
      </c>
      <c r="Y17" s="29" t="s">
        <v>19</v>
      </c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4"/>
    </row>
    <row r="18" spans="2:36" ht="19.5" thickBot="1" x14ac:dyDescent="0.35">
      <c r="B18" s="1">
        <v>8</v>
      </c>
      <c r="C18" s="1">
        <f t="shared" si="0"/>
        <v>-15</v>
      </c>
      <c r="D18" s="1">
        <f t="shared" si="4"/>
        <v>20</v>
      </c>
      <c r="F18" s="1">
        <v>8</v>
      </c>
      <c r="G18" s="1">
        <f t="shared" si="1"/>
        <v>32</v>
      </c>
      <c r="H18" s="1">
        <f t="shared" si="2"/>
        <v>112</v>
      </c>
      <c r="Y18" s="10" t="s">
        <v>20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4"/>
    </row>
    <row r="19" spans="2:36" ht="19.5" thickTop="1" x14ac:dyDescent="0.3">
      <c r="B19" s="1">
        <v>9</v>
      </c>
      <c r="C19" s="1">
        <f t="shared" si="0"/>
        <v>-20</v>
      </c>
      <c r="D19" s="1">
        <f t="shared" si="4"/>
        <v>22</v>
      </c>
      <c r="F19" s="1">
        <v>9</v>
      </c>
      <c r="G19" s="1">
        <f t="shared" si="1"/>
        <v>43</v>
      </c>
      <c r="H19" s="1">
        <f t="shared" si="2"/>
        <v>151</v>
      </c>
      <c r="Y19" s="13"/>
      <c r="Z19" s="14" t="s">
        <v>26</v>
      </c>
      <c r="AA19" s="14" t="s">
        <v>0</v>
      </c>
      <c r="AB19" s="39"/>
      <c r="AC19" s="14"/>
      <c r="AD19" s="46" t="str">
        <f>IF($AB$19&lt;&gt;"",IF($AB$19=ROUND(K34,2),"GOED","FOUT"),"")</f>
        <v/>
      </c>
      <c r="AE19" s="14"/>
      <c r="AF19" s="17"/>
      <c r="AG19" s="17"/>
      <c r="AH19" s="17"/>
      <c r="AI19" s="31"/>
    </row>
    <row r="20" spans="2:36" ht="19.5" thickBot="1" x14ac:dyDescent="0.35">
      <c r="B20" s="1">
        <v>10</v>
      </c>
      <c r="C20" s="1">
        <f t="shared" si="0"/>
        <v>-25</v>
      </c>
      <c r="D20" s="1">
        <f t="shared" si="4"/>
        <v>24</v>
      </c>
      <c r="F20" s="1">
        <v>10</v>
      </c>
      <c r="G20" s="1">
        <f t="shared" si="1"/>
        <v>56</v>
      </c>
      <c r="H20" s="1">
        <f t="shared" si="2"/>
        <v>196</v>
      </c>
      <c r="Y20" s="13"/>
      <c r="Z20" s="14" t="s">
        <v>5</v>
      </c>
      <c r="AA20" s="14" t="s">
        <v>0</v>
      </c>
      <c r="AB20" s="40"/>
      <c r="AC20" s="14"/>
      <c r="AD20" s="46" t="str">
        <f>IF($AB$20&lt;&gt;"",IF($AB$20=ROUND(K35,2),"GOED","FOUT"),"")</f>
        <v/>
      </c>
      <c r="AE20" s="14"/>
      <c r="AF20" s="14"/>
      <c r="AG20" s="14"/>
      <c r="AH20" s="14"/>
      <c r="AI20" s="18"/>
    </row>
    <row r="21" spans="2:36" ht="19.5" thickTop="1" x14ac:dyDescent="0.3">
      <c r="Y21" s="13"/>
      <c r="Z21" s="14" t="s">
        <v>27</v>
      </c>
      <c r="AA21" s="14" t="s">
        <v>0</v>
      </c>
      <c r="AB21" s="41"/>
      <c r="AC21" s="14"/>
      <c r="AD21" s="14"/>
      <c r="AE21" s="14"/>
      <c r="AF21" s="14"/>
      <c r="AG21" s="14"/>
      <c r="AH21" s="14"/>
      <c r="AI21" s="18"/>
    </row>
    <row r="22" spans="2:36" ht="19.5" thickBot="1" x14ac:dyDescent="0.35">
      <c r="Y22" s="48"/>
      <c r="Z22" s="49"/>
      <c r="AA22" s="49"/>
      <c r="AB22" s="50" t="str">
        <f>IF($AB$21&lt;&gt;"",IF($AB$21=ROUND(K36,2),"GOED","FOUT"),"")</f>
        <v/>
      </c>
      <c r="AC22" s="49"/>
      <c r="AD22" s="49"/>
      <c r="AE22" s="49"/>
      <c r="AF22" s="49"/>
      <c r="AG22" s="49"/>
      <c r="AH22" s="49"/>
      <c r="AI22" s="51"/>
    </row>
    <row r="23" spans="2:36" ht="19.5" thickTop="1" x14ac:dyDescent="0.3">
      <c r="Y23" s="13"/>
      <c r="Z23" s="14" t="s">
        <v>16</v>
      </c>
      <c r="AA23" s="14" t="s">
        <v>0</v>
      </c>
      <c r="AB23" s="39"/>
      <c r="AC23" s="14"/>
      <c r="AD23" s="46" t="str">
        <f>IF($AB$23&lt;&gt;"",IF($AB$23=ROUND(O4,2),"GOED","FOUT"),"")</f>
        <v/>
      </c>
      <c r="AE23" s="14"/>
      <c r="AF23" s="14"/>
      <c r="AG23" s="14"/>
      <c r="AH23" s="14"/>
      <c r="AI23" s="18"/>
    </row>
    <row r="24" spans="2:36" ht="19.5" thickBot="1" x14ac:dyDescent="0.35">
      <c r="Y24" s="13"/>
      <c r="Z24" s="14" t="s">
        <v>8</v>
      </c>
      <c r="AA24" s="14" t="s">
        <v>0</v>
      </c>
      <c r="AB24" s="42"/>
      <c r="AC24" s="14"/>
      <c r="AD24" s="46" t="str">
        <f>IF($AB$24&lt;&gt;"",IF($AB$24=ROUND(K38,2),"GOED","FOUT"),"")</f>
        <v/>
      </c>
      <c r="AE24" s="14"/>
      <c r="AF24" s="14"/>
      <c r="AG24" s="14"/>
      <c r="AH24" s="14"/>
      <c r="AI24" s="18"/>
    </row>
    <row r="25" spans="2:36" ht="20.25" thickTop="1" thickBot="1" x14ac:dyDescent="0.35">
      <c r="B25" s="36" t="s">
        <v>35</v>
      </c>
      <c r="C25" s="32"/>
      <c r="D25" s="32"/>
      <c r="E25" s="32"/>
      <c r="Y25" s="13"/>
      <c r="Z25" s="14" t="s">
        <v>17</v>
      </c>
      <c r="AA25" s="14" t="s">
        <v>0</v>
      </c>
      <c r="AB25" s="39"/>
      <c r="AC25" s="14" t="s">
        <v>18</v>
      </c>
      <c r="AD25" s="14">
        <f>AB15</f>
        <v>0</v>
      </c>
      <c r="AE25" s="14" t="s">
        <v>0</v>
      </c>
      <c r="AF25" s="20">
        <f>AB25*AD25</f>
        <v>0</v>
      </c>
      <c r="AG25" s="14" t="s">
        <v>36</v>
      </c>
      <c r="AH25" s="14"/>
      <c r="AI25" s="18"/>
    </row>
    <row r="26" spans="2:36" ht="20.25" thickTop="1" thickBot="1" x14ac:dyDescent="0.35">
      <c r="Y26" s="15"/>
      <c r="Z26" s="16"/>
      <c r="AA26" s="16"/>
      <c r="AB26" s="45" t="str">
        <f>IF($AB$25&lt;&gt;"",IF($AB$25=ROUND(K39,2),"GOED","FOUT"),"")</f>
        <v/>
      </c>
      <c r="AC26" s="16"/>
      <c r="AD26" s="16"/>
      <c r="AE26" s="16"/>
      <c r="AF26" s="16"/>
      <c r="AG26" s="16"/>
      <c r="AH26" s="16"/>
      <c r="AI26" s="19"/>
    </row>
    <row r="27" spans="2:36" ht="19.5" thickTop="1" x14ac:dyDescent="0.3"/>
    <row r="33" spans="11:11" x14ac:dyDescent="0.3">
      <c r="K33" s="30">
        <f>($G$5+$G$6)/($D$5+$D$6)</f>
        <v>10</v>
      </c>
    </row>
    <row r="34" spans="11:11" x14ac:dyDescent="0.3">
      <c r="K34" s="2">
        <f>O4*AB15</f>
        <v>0</v>
      </c>
    </row>
    <row r="35" spans="11:11" x14ac:dyDescent="0.3">
      <c r="K35" s="3">
        <f>(AB15^3*O6)-(AB15^2*R6)+(AB15*U6)</f>
        <v>0</v>
      </c>
    </row>
    <row r="36" spans="11:11" x14ac:dyDescent="0.3">
      <c r="K36" s="2">
        <f>K34-K35</f>
        <v>0</v>
      </c>
    </row>
    <row r="37" spans="11:11" x14ac:dyDescent="0.3">
      <c r="K37" s="2">
        <f>O4</f>
        <v>0</v>
      </c>
    </row>
    <row r="38" spans="11:11" x14ac:dyDescent="0.3">
      <c r="K38" s="2">
        <f>(AB15^2*O5)-(AB15*R5)+(U5)</f>
        <v>16</v>
      </c>
    </row>
    <row r="39" spans="11:11" x14ac:dyDescent="0.3">
      <c r="K39" s="2">
        <f>K37-K38</f>
        <v>-16</v>
      </c>
    </row>
    <row r="40" spans="11:11" x14ac:dyDescent="0.3">
      <c r="K40" s="2" t="e">
        <f>AH15</f>
        <v>#DIV/0!</v>
      </c>
    </row>
    <row r="41" spans="11:11" x14ac:dyDescent="0.3">
      <c r="K41" s="2" t="e">
        <f>K39*K40</f>
        <v>#DIV/0!</v>
      </c>
    </row>
    <row r="42" spans="11:11" x14ac:dyDescent="0.3">
      <c r="K42" s="1">
        <f>-O7</f>
        <v>-3</v>
      </c>
    </row>
    <row r="43" spans="11:11" x14ac:dyDescent="0.3">
      <c r="K43" s="1">
        <f>R7</f>
        <v>12</v>
      </c>
    </row>
    <row r="44" spans="11:11" x14ac:dyDescent="0.3">
      <c r="K44" s="30">
        <f>O4-U7</f>
        <v>-16</v>
      </c>
    </row>
    <row r="45" spans="11:11" x14ac:dyDescent="0.3">
      <c r="K45" s="2">
        <f>K43*-1</f>
        <v>-12</v>
      </c>
    </row>
    <row r="46" spans="11:11" x14ac:dyDescent="0.3">
      <c r="K46" s="2">
        <f>K43^2-4*(K42*K44)</f>
        <v>-48</v>
      </c>
    </row>
    <row r="47" spans="11:11" x14ac:dyDescent="0.3">
      <c r="K47" s="2">
        <f>2*K42</f>
        <v>-6</v>
      </c>
    </row>
    <row r="48" spans="11:11" x14ac:dyDescent="0.3">
      <c r="K48" s="2" t="e">
        <f>SQRT(K46)</f>
        <v>#NUM!</v>
      </c>
    </row>
    <row r="49" spans="11:11" x14ac:dyDescent="0.3">
      <c r="K49" s="2" t="e">
        <f>(K45+K48)/K47</f>
        <v>#NUM!</v>
      </c>
    </row>
    <row r="50" spans="11:11" x14ac:dyDescent="0.3">
      <c r="K50" s="2" t="e">
        <f>(K45-K48)/K47</f>
        <v>#NUM!</v>
      </c>
    </row>
  </sheetData>
  <sheetProtection algorithmName="SHA-512" hashValue="ORhrKmyZfppi0MX7+PoOJx66c1vllMk7liHAcGdWa917qar97XUKh/dx+Z1xoN3DGS3QH7kMWgl1vr3PQBVDIw==" saltValue="3zMbUKNDfyfsR9q5qcggZw==" spinCount="100000" sheet="1" objects="1" scenarios="1"/>
  <hyperlinks>
    <hyperlink ref="B25" r:id="rId1" xr:uid="{00000000-0004-0000-0000-000000000000}"/>
  </hyperlinks>
  <pageMargins left="0.7" right="0.7" top="0.75" bottom="0.75" header="0.3" footer="0.3"/>
  <pageSetup paperSize="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2024-01-18T16:40:17Z</dcterms:modified>
</cp:coreProperties>
</file>